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Akhilesh Reddy\Desktop\WP Supporting Docs\Chiller Plant VFD\"/>
    </mc:Choice>
  </mc:AlternateContent>
  <xr:revisionPtr revIDLastSave="0" documentId="10_ncr:100000_{2B70BAE8-25F3-4643-BCA3-BB9B216C7751}" xr6:coauthVersionLast="31" xr6:coauthVersionMax="31" xr10:uidLastSave="{00000000-0000-0000-0000-000000000000}"/>
  <bookViews>
    <workbookView xWindow="0" yWindow="0" windowWidth="19200" windowHeight="780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4" i="1"/>
  <c r="H30" i="1"/>
  <c r="H31" i="1"/>
  <c r="H32" i="1"/>
  <c r="H33" i="1"/>
  <c r="H34" i="1"/>
  <c r="H35" i="1"/>
  <c r="H29" i="1"/>
  <c r="H28" i="1"/>
  <c r="H27" i="1"/>
  <c r="H26" i="1"/>
  <c r="H25" i="1"/>
  <c r="H24" i="1"/>
  <c r="H23" i="1"/>
  <c r="H22" i="1"/>
  <c r="H21" i="1"/>
  <c r="H2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4" i="1"/>
  <c r="D36" i="1" l="1"/>
  <c r="F36" i="1"/>
  <c r="H36" i="1"/>
  <c r="I36" i="1" s="1"/>
  <c r="F37" i="1" l="1"/>
  <c r="D37" i="1"/>
</calcChain>
</file>

<file path=xl/sharedStrings.xml><?xml version="1.0" encoding="utf-8"?>
<sst xmlns="http://schemas.openxmlformats.org/spreadsheetml/2006/main" count="15" uniqueCount="11">
  <si>
    <r>
      <rPr>
        <b/>
        <sz val="11"/>
        <color theme="1"/>
        <rFont val="Calibri"/>
        <family val="2"/>
        <scheme val="minor"/>
      </rPr>
      <t xml:space="preserve">VSD CHW and CW Pump Control - </t>
    </r>
    <r>
      <rPr>
        <sz val="11"/>
        <color theme="1"/>
        <rFont val="Calibri"/>
        <family val="2"/>
        <scheme val="minor"/>
      </rPr>
      <t>Enclosed 460 Volt</t>
    </r>
  </si>
  <si>
    <t>Motor HP</t>
  </si>
  <si>
    <t>VFD Enclosed</t>
  </si>
  <si>
    <t>VFD Custom-Engineered</t>
  </si>
  <si>
    <t>Bare Material</t>
  </si>
  <si>
    <t>Bare Labor</t>
  </si>
  <si>
    <t>$/hp</t>
  </si>
  <si>
    <t>$</t>
  </si>
  <si>
    <t>Total including O&amp;P</t>
  </si>
  <si>
    <t>%O&amp;P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</si>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</sst>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8" fontId="0" fillId="0" borderId="0" xfId="0" applyNumberFormat="1" applyFill="1" applyBorder="1" applyAlignment="1">
      <alignment horizontal="center"/>
    </xf>
    <xf numFmtId="8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/>
    <xf numFmtId="2" fontId="0" fillId="0" borderId="0" xfId="0" applyNumberFormat="1"/>
    <xf numFmtId="2" fontId="0" fillId="0" borderId="0" xfId="1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b="1"/>
              <a:t>2016 VSD Material and Labor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$</c:v>
                </c:pt>
              </c:strCache>
            </c:strRef>
          </c:tx>
          <c:spPr>
            <a:ln w="50800" cap="flat" cmpd="dbl" algn="ctr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34925" cap="flat" cmpd="dbl" algn="ctr">
                <a:solidFill>
                  <a:schemeClr val="accent1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Sheet1!$E$4:$E$14</c:f>
              <c:numCache>
                <c:formatCode>"$"#,##0.00_);[Red]\("$"#,##0.00\)</c:formatCode>
                <c:ptCount val="11"/>
                <c:pt idx="0">
                  <c:v>769.66</c:v>
                </c:pt>
                <c:pt idx="1">
                  <c:v>769.66</c:v>
                </c:pt>
                <c:pt idx="2">
                  <c:v>922.97</c:v>
                </c:pt>
                <c:pt idx="3">
                  <c:v>922.97</c:v>
                </c:pt>
                <c:pt idx="4">
                  <c:v>1393.35</c:v>
                </c:pt>
                <c:pt idx="5">
                  <c:v>1393.35</c:v>
                </c:pt>
                <c:pt idx="6">
                  <c:v>1857.8</c:v>
                </c:pt>
                <c:pt idx="7">
                  <c:v>1857.8</c:v>
                </c:pt>
                <c:pt idx="8">
                  <c:v>1857.8</c:v>
                </c:pt>
                <c:pt idx="9">
                  <c:v>2322.25</c:v>
                </c:pt>
                <c:pt idx="10">
                  <c:v>2753.53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7C-414A-9437-B4B1FAAAA3CF}"/>
            </c:ext>
          </c:extLst>
        </c:ser>
        <c:ser>
          <c:idx val="1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flat" cmpd="dbl" algn="ctr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34925" cap="flat" cmpd="dbl" algn="ctr">
                <a:solidFill>
                  <a:schemeClr val="accent2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7C-414A-9437-B4B1FAAAA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276504"/>
        <c:axId val="243681176"/>
      </c:scatterChart>
      <c:valAx>
        <c:axId val="244276504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81176"/>
        <c:crosses val="autoZero"/>
        <c:crossBetween val="midCat"/>
      </c:valAx>
      <c:valAx>
        <c:axId val="243681176"/>
        <c:scaling>
          <c:orientation val="minMax"/>
          <c:max val="3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76504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1119306</xdr:colOff>
      <xdr:row>46</xdr:row>
      <xdr:rowOff>31377</xdr:rowOff>
    </xdr:from>
    <xdr:to>
      <xdr:col>7</xdr:col>
      <xdr:colOff>685799</xdr:colOff>
      <xdr:row>65</xdr:row>
      <xdr:rowOff>62111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4</xdr:row>
      <xdr:rowOff>176894</xdr:rowOff>
    </xdr:from>
    <xdr:to>
      <xdr:col>29</xdr:col>
      <xdr:colOff>127798</xdr:colOff>
      <xdr:row>22</xdr:row>
      <xdr:rowOff>108858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0D5C95-5AF7-48FE-8B3B-95DBBDFDB6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2649"/>
        <a:stretch/>
      </xdr:blipFill>
      <xdr:spPr>
        <a:xfrm>
          <a:off x="9878786" y="775608"/>
          <a:ext cx="11761905" cy="336096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23</xdr:row>
      <xdr:rowOff>0</xdr:rowOff>
    </xdr:from>
    <xdr:to>
      <xdr:col>29</xdr:col>
      <xdr:colOff>146845</xdr:colOff>
      <xdr:row>38</xdr:row>
      <xdr:rowOff>56786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222C6B-D81F-4A61-969E-CB0819857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59143" y="4245429"/>
          <a:ext cx="11780952" cy="29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</xdr:row>
      <xdr:rowOff>149679</xdr:rowOff>
    </xdr:from>
    <xdr:to>
      <xdr:col>29</xdr:col>
      <xdr:colOff>51607</xdr:colOff>
      <xdr:row>4</xdr:row>
      <xdr:rowOff>174143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EF076AF-8181-4166-9951-D4089B512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59143" y="544286"/>
          <a:ext cx="11685714" cy="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70" zoomScaleNormal="70"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H36" sqref="H36"/>
    </sheetView>
  </sheetViews>
  <sheetFormatPr defaultRowHeight="15" x14ac:dyDescent="0.25"/>
  <cols>
    <col min="1" max="1" width="12.42578125" customWidth="1"/>
    <col min="2" max="2" width="43.28515625" customWidth="1"/>
    <col min="3" max="3" width="26.85546875" style="1" bestFit="1" customWidth="1"/>
    <col min="4" max="4" width="26.85546875" style="1" customWidth="1"/>
    <col min="5" max="6" width="14.42578125" style="1" customWidth="1"/>
    <col min="7" max="7" width="17.140625" style="1" customWidth="1"/>
    <col min="8" max="8" width="15.5703125" style="1" customWidth="1"/>
    <col min="10" max="10" width="9.140625" style="5"/>
  </cols>
  <sheetData>
    <row r="1" spans="1:10" s="5" customFormat="1" x14ac:dyDescent="0.25">
      <c r="B1" s="5" t="s">
        <v>0</v>
      </c>
      <c r="C1" s="1"/>
      <c r="D1" s="1"/>
      <c r="E1" s="1"/>
      <c r="F1" s="1"/>
      <c r="G1" s="1"/>
      <c r="H1" s="1"/>
    </row>
    <row r="2" spans="1:10" s="5" customFormat="1" x14ac:dyDescent="0.25">
      <c r="C2" s="17" t="s">
        <v>4</v>
      </c>
      <c r="D2" s="17"/>
      <c r="E2" s="17" t="s">
        <v>5</v>
      </c>
      <c r="F2" s="17"/>
      <c r="G2" s="18" t="s">
        <v>8</v>
      </c>
      <c r="H2" s="18"/>
    </row>
    <row r="3" spans="1:10" ht="15.75" thickBot="1" x14ac:dyDescent="0.3">
      <c r="B3" s="6" t="s">
        <v>1</v>
      </c>
      <c r="C3" s="4" t="s">
        <v>7</v>
      </c>
      <c r="D3" s="4" t="s">
        <v>6</v>
      </c>
      <c r="E3" s="4" t="s">
        <v>7</v>
      </c>
      <c r="F3" s="4" t="s">
        <v>6</v>
      </c>
      <c r="G3" s="4" t="s">
        <v>7</v>
      </c>
      <c r="H3" s="4" t="s">
        <v>6</v>
      </c>
      <c r="I3" s="7" t="s">
        <v>9</v>
      </c>
    </row>
    <row r="4" spans="1:10" ht="15.75" thickTop="1" x14ac:dyDescent="0.25">
      <c r="A4" s="16" t="s">
        <v>2</v>
      </c>
      <c r="B4">
        <v>3</v>
      </c>
      <c r="C4" s="2">
        <v>2024.1</v>
      </c>
      <c r="D4" s="2">
        <f>C4/B4</f>
        <v>674.69999999999993</v>
      </c>
      <c r="E4" s="2">
        <v>769.66</v>
      </c>
      <c r="F4" s="2">
        <f>E4/B4</f>
        <v>256.55333333333334</v>
      </c>
      <c r="G4" s="2">
        <v>3386.19</v>
      </c>
      <c r="H4" s="2">
        <f>G4/B4</f>
        <v>1128.73</v>
      </c>
      <c r="I4" s="11">
        <f>(G4-SUM(C4,E4))/SUM(C4,E4)</f>
        <v>0.21205472195177838</v>
      </c>
      <c r="J4" s="10"/>
    </row>
    <row r="5" spans="1:10" x14ac:dyDescent="0.25">
      <c r="A5" s="16"/>
      <c r="B5">
        <v>5</v>
      </c>
      <c r="C5" s="2">
        <v>2309.5500000000002</v>
      </c>
      <c r="D5" s="2">
        <f t="shared" ref="D5:D35" si="0">C5/B5</f>
        <v>461.91</v>
      </c>
      <c r="E5" s="2">
        <v>769.66</v>
      </c>
      <c r="F5" s="2">
        <f t="shared" ref="F5:F35" si="1">E5/B5</f>
        <v>153.93199999999999</v>
      </c>
      <c r="G5" s="2">
        <v>3697.59</v>
      </c>
      <c r="H5" s="2">
        <f t="shared" ref="H5:H35" si="2">G5/B5</f>
        <v>739.51800000000003</v>
      </c>
      <c r="I5" s="11">
        <f t="shared" ref="I5:I35" si="3">(G5-SUM(C5,E5))/SUM(C5,E5)</f>
        <v>0.20082423738556321</v>
      </c>
    </row>
    <row r="6" spans="1:10" x14ac:dyDescent="0.25">
      <c r="A6" s="16"/>
      <c r="B6">
        <v>7.5</v>
      </c>
      <c r="C6" s="2">
        <v>2802.6</v>
      </c>
      <c r="D6" s="2">
        <f t="shared" si="0"/>
        <v>373.68</v>
      </c>
      <c r="E6" s="2">
        <v>922.97</v>
      </c>
      <c r="F6" s="2">
        <f t="shared" si="1"/>
        <v>123.06266666666667</v>
      </c>
      <c r="G6" s="2">
        <v>4481.3999999999996</v>
      </c>
      <c r="H6" s="2">
        <f t="shared" si="2"/>
        <v>597.52</v>
      </c>
      <c r="I6" s="11">
        <f t="shared" si="3"/>
        <v>0.20287633838580404</v>
      </c>
    </row>
    <row r="7" spans="1:10" x14ac:dyDescent="0.25">
      <c r="A7" s="16"/>
      <c r="B7">
        <v>10</v>
      </c>
      <c r="C7" s="2">
        <v>3088.05</v>
      </c>
      <c r="D7" s="2">
        <f t="shared" si="0"/>
        <v>308.80500000000001</v>
      </c>
      <c r="E7" s="2">
        <v>922.97</v>
      </c>
      <c r="F7" s="2">
        <f t="shared" si="1"/>
        <v>92.296999999999997</v>
      </c>
      <c r="G7" s="2">
        <v>4792.8</v>
      </c>
      <c r="H7" s="2">
        <f t="shared" si="2"/>
        <v>479.28000000000003</v>
      </c>
      <c r="I7" s="11">
        <f t="shared" si="3"/>
        <v>0.19490802838180804</v>
      </c>
    </row>
    <row r="8" spans="1:10" x14ac:dyDescent="0.25">
      <c r="A8" s="16"/>
      <c r="B8">
        <v>15</v>
      </c>
      <c r="C8" s="2">
        <v>3970.35</v>
      </c>
      <c r="D8" s="2">
        <f t="shared" si="0"/>
        <v>264.69</v>
      </c>
      <c r="E8" s="2">
        <v>1393.35</v>
      </c>
      <c r="F8" s="2">
        <f t="shared" si="1"/>
        <v>92.89</v>
      </c>
      <c r="G8" s="2">
        <v>6449.63</v>
      </c>
      <c r="H8" s="2">
        <f t="shared" si="2"/>
        <v>429.97533333333337</v>
      </c>
      <c r="I8" s="11">
        <f t="shared" si="3"/>
        <v>0.20245912336633301</v>
      </c>
    </row>
    <row r="9" spans="1:10" x14ac:dyDescent="0.25">
      <c r="A9" s="16"/>
      <c r="B9">
        <v>20</v>
      </c>
      <c r="C9" s="2">
        <v>4696.95</v>
      </c>
      <c r="D9" s="2">
        <f t="shared" si="0"/>
        <v>234.8475</v>
      </c>
      <c r="E9" s="2">
        <v>1393.35</v>
      </c>
      <c r="F9" s="2">
        <f t="shared" si="1"/>
        <v>69.66749999999999</v>
      </c>
      <c r="G9" s="2">
        <v>7254.08</v>
      </c>
      <c r="H9" s="2">
        <f t="shared" si="2"/>
        <v>362.70400000000001</v>
      </c>
      <c r="I9" s="11">
        <f t="shared" si="3"/>
        <v>0.19108746695565093</v>
      </c>
    </row>
    <row r="10" spans="1:10" x14ac:dyDescent="0.25">
      <c r="A10" s="16"/>
      <c r="B10">
        <v>25</v>
      </c>
      <c r="C10" s="2">
        <v>5760.9</v>
      </c>
      <c r="D10" s="2">
        <f t="shared" si="0"/>
        <v>230.43599999999998</v>
      </c>
      <c r="E10" s="2">
        <v>1857.8</v>
      </c>
      <c r="F10" s="2">
        <f t="shared" si="1"/>
        <v>74.311999999999998</v>
      </c>
      <c r="G10" s="2">
        <v>9111.2800000000007</v>
      </c>
      <c r="H10" s="2">
        <f t="shared" si="2"/>
        <v>364.45120000000003</v>
      </c>
      <c r="I10" s="11">
        <f t="shared" si="3"/>
        <v>0.19591006339664258</v>
      </c>
    </row>
    <row r="11" spans="1:10" x14ac:dyDescent="0.25">
      <c r="A11" s="16"/>
      <c r="B11">
        <v>30</v>
      </c>
      <c r="C11" s="2">
        <v>7214.1</v>
      </c>
      <c r="D11" s="2">
        <f t="shared" si="0"/>
        <v>240.47</v>
      </c>
      <c r="E11" s="2">
        <v>1857.8</v>
      </c>
      <c r="F11" s="2">
        <f t="shared" si="1"/>
        <v>61.926666666666662</v>
      </c>
      <c r="G11" s="2">
        <v>10694.23</v>
      </c>
      <c r="H11" s="2">
        <f t="shared" si="2"/>
        <v>356.47433333333333</v>
      </c>
      <c r="I11" s="11">
        <f t="shared" si="3"/>
        <v>0.17883023401933443</v>
      </c>
    </row>
    <row r="12" spans="1:10" x14ac:dyDescent="0.25">
      <c r="A12" s="16"/>
      <c r="B12">
        <v>40</v>
      </c>
      <c r="C12" s="2">
        <v>8329.9500000000007</v>
      </c>
      <c r="D12" s="2">
        <f t="shared" si="0"/>
        <v>208.24875000000003</v>
      </c>
      <c r="E12" s="2">
        <v>1857.8</v>
      </c>
      <c r="F12" s="2">
        <f t="shared" si="1"/>
        <v>46.445</v>
      </c>
      <c r="G12" s="2">
        <v>11913.88</v>
      </c>
      <c r="H12" s="2">
        <f t="shared" si="2"/>
        <v>297.84699999999998</v>
      </c>
      <c r="I12" s="11">
        <f t="shared" si="3"/>
        <v>0.16943191578120775</v>
      </c>
    </row>
    <row r="13" spans="1:10" x14ac:dyDescent="0.25">
      <c r="A13" s="16"/>
      <c r="B13">
        <v>50</v>
      </c>
      <c r="C13" s="2">
        <v>10691.4</v>
      </c>
      <c r="D13" s="2">
        <f t="shared" si="0"/>
        <v>213.828</v>
      </c>
      <c r="E13" s="2">
        <v>2322.25</v>
      </c>
      <c r="F13" s="2">
        <f t="shared" si="1"/>
        <v>46.445</v>
      </c>
      <c r="G13" s="2">
        <v>15212.78</v>
      </c>
      <c r="H13" s="2">
        <f t="shared" si="2"/>
        <v>304.25560000000002</v>
      </c>
      <c r="I13" s="11">
        <f t="shared" si="3"/>
        <v>0.16898641042290219</v>
      </c>
    </row>
    <row r="14" spans="1:10" x14ac:dyDescent="0.25">
      <c r="A14" s="16"/>
      <c r="B14">
        <v>60</v>
      </c>
      <c r="C14" s="2">
        <v>12871.2</v>
      </c>
      <c r="D14" s="2">
        <f t="shared" si="0"/>
        <v>214.52</v>
      </c>
      <c r="E14" s="2">
        <v>2753.53</v>
      </c>
      <c r="F14" s="2">
        <f t="shared" si="1"/>
        <v>45.892166666666668</v>
      </c>
      <c r="G14" s="2">
        <v>18604.05</v>
      </c>
      <c r="H14" s="2">
        <f t="shared" si="2"/>
        <v>310.0675</v>
      </c>
      <c r="I14" s="11">
        <f t="shared" si="3"/>
        <v>0.19067977494651092</v>
      </c>
    </row>
    <row r="15" spans="1:10" x14ac:dyDescent="0.25">
      <c r="A15" s="16"/>
      <c r="B15">
        <v>75</v>
      </c>
      <c r="C15" s="2">
        <v>14947.2</v>
      </c>
      <c r="D15" s="2">
        <f t="shared" si="0"/>
        <v>199.29600000000002</v>
      </c>
      <c r="E15" s="2">
        <v>2753.53</v>
      </c>
      <c r="F15" s="2">
        <f t="shared" si="1"/>
        <v>36.713733333333337</v>
      </c>
      <c r="G15" s="2">
        <v>20783.849999999999</v>
      </c>
      <c r="H15" s="2">
        <f t="shared" si="2"/>
        <v>277.11799999999999</v>
      </c>
      <c r="I15" s="11">
        <f t="shared" si="3"/>
        <v>0.17418038691059629</v>
      </c>
    </row>
    <row r="16" spans="1:10" x14ac:dyDescent="0.25">
      <c r="A16" s="16"/>
      <c r="B16">
        <v>100</v>
      </c>
      <c r="C16" s="2">
        <v>19203</v>
      </c>
      <c r="D16" s="2">
        <f t="shared" si="0"/>
        <v>192.03</v>
      </c>
      <c r="E16" s="2">
        <v>3085.28</v>
      </c>
      <c r="F16" s="2">
        <f t="shared" si="1"/>
        <v>30.852800000000002</v>
      </c>
      <c r="G16" s="2">
        <v>26089.200000000001</v>
      </c>
      <c r="H16" s="2">
        <f t="shared" si="2"/>
        <v>260.892</v>
      </c>
      <c r="I16" s="11">
        <f t="shared" si="3"/>
        <v>0.17053446923674695</v>
      </c>
    </row>
    <row r="17" spans="1:10" s="3" customFormat="1" x14ac:dyDescent="0.25">
      <c r="A17" s="16"/>
      <c r="B17" s="5">
        <v>125</v>
      </c>
      <c r="C17" s="2">
        <v>20863.8</v>
      </c>
      <c r="D17" s="2">
        <f t="shared" si="0"/>
        <v>166.91039999999998</v>
      </c>
      <c r="E17" s="2">
        <v>3085.28</v>
      </c>
      <c r="F17" s="2">
        <f t="shared" si="1"/>
        <v>24.68224</v>
      </c>
      <c r="G17" s="2">
        <v>27853.8</v>
      </c>
      <c r="H17" s="2">
        <f t="shared" si="2"/>
        <v>222.8304</v>
      </c>
      <c r="I17" s="11">
        <f t="shared" si="3"/>
        <v>0.16304258869234231</v>
      </c>
      <c r="J17" s="5"/>
    </row>
    <row r="18" spans="1:10" x14ac:dyDescent="0.25">
      <c r="A18" s="16"/>
      <c r="B18" s="5">
        <v>150</v>
      </c>
      <c r="C18" s="2">
        <v>25223.4</v>
      </c>
      <c r="D18" s="2">
        <f t="shared" si="0"/>
        <v>168.15600000000001</v>
      </c>
      <c r="E18" s="2">
        <v>3085.28</v>
      </c>
      <c r="F18" s="2">
        <f t="shared" si="1"/>
        <v>20.568533333333335</v>
      </c>
      <c r="G18" s="2">
        <v>32628.6</v>
      </c>
      <c r="H18" s="2">
        <f t="shared" si="2"/>
        <v>217.524</v>
      </c>
      <c r="I18" s="11">
        <f t="shared" si="3"/>
        <v>0.15260054513315344</v>
      </c>
    </row>
    <row r="19" spans="1:10" x14ac:dyDescent="0.25">
      <c r="A19" s="16"/>
      <c r="B19" s="5">
        <v>200</v>
      </c>
      <c r="C19" s="2">
        <v>28752.6</v>
      </c>
      <c r="D19" s="2">
        <f t="shared" si="0"/>
        <v>143.76300000000001</v>
      </c>
      <c r="E19" s="2">
        <v>3649.25</v>
      </c>
      <c r="F19" s="2">
        <f t="shared" si="1"/>
        <v>18.24625</v>
      </c>
      <c r="G19" s="2">
        <v>37493.96</v>
      </c>
      <c r="H19" s="2">
        <f t="shared" si="2"/>
        <v>187.46979999999999</v>
      </c>
      <c r="I19" s="11">
        <f t="shared" si="3"/>
        <v>0.15715491553723016</v>
      </c>
    </row>
    <row r="20" spans="1:10" x14ac:dyDescent="0.25">
      <c r="A20" s="16" t="s">
        <v>3</v>
      </c>
      <c r="B20" s="8">
        <v>3</v>
      </c>
      <c r="C20" s="9">
        <v>3165.9</v>
      </c>
      <c r="D20" s="2">
        <f t="shared" si="0"/>
        <v>1055.3</v>
      </c>
      <c r="E20" s="9">
        <v>1101.4100000000001</v>
      </c>
      <c r="F20" s="2">
        <f t="shared" si="1"/>
        <v>367.13666666666671</v>
      </c>
      <c r="G20" s="9">
        <v>5136.05</v>
      </c>
      <c r="H20" s="9">
        <f t="shared" si="2"/>
        <v>1712.0166666666667</v>
      </c>
      <c r="I20" s="11">
        <f t="shared" si="3"/>
        <v>0.20358024141672382</v>
      </c>
    </row>
    <row r="21" spans="1:10" x14ac:dyDescent="0.25">
      <c r="A21" s="16"/>
      <c r="B21" s="8">
        <v>5</v>
      </c>
      <c r="C21" s="9">
        <v>3165.9</v>
      </c>
      <c r="D21" s="2">
        <f t="shared" si="0"/>
        <v>633.18000000000006</v>
      </c>
      <c r="E21" s="9">
        <v>1101.4100000000001</v>
      </c>
      <c r="F21" s="2">
        <f t="shared" si="1"/>
        <v>220.28200000000001</v>
      </c>
      <c r="G21" s="9">
        <v>5136.05</v>
      </c>
      <c r="H21" s="9">
        <f t="shared" si="2"/>
        <v>1027.21</v>
      </c>
      <c r="I21" s="11">
        <f t="shared" si="3"/>
        <v>0.20358024141672382</v>
      </c>
    </row>
    <row r="22" spans="1:10" x14ac:dyDescent="0.25">
      <c r="A22" s="16"/>
      <c r="B22" s="8">
        <v>7.5</v>
      </c>
      <c r="C22" s="9">
        <v>3321.6</v>
      </c>
      <c r="D22" s="2">
        <f t="shared" si="0"/>
        <v>442.88</v>
      </c>
      <c r="E22" s="9">
        <v>1313.73</v>
      </c>
      <c r="F22" s="2">
        <f t="shared" si="1"/>
        <v>175.16400000000002</v>
      </c>
      <c r="G22" s="9">
        <v>5590.33</v>
      </c>
      <c r="H22" s="9">
        <f t="shared" si="2"/>
        <v>745.37733333333335</v>
      </c>
      <c r="I22" s="11">
        <f t="shared" si="3"/>
        <v>0.20602632390789868</v>
      </c>
    </row>
    <row r="23" spans="1:10" x14ac:dyDescent="0.25">
      <c r="A23" s="16"/>
      <c r="B23" s="8">
        <v>10</v>
      </c>
      <c r="C23" s="9">
        <v>3477.3</v>
      </c>
      <c r="D23" s="2">
        <f t="shared" si="0"/>
        <v>347.73</v>
      </c>
      <c r="E23" s="9">
        <v>1313.73</v>
      </c>
      <c r="F23" s="2">
        <f t="shared" si="1"/>
        <v>131.37299999999999</v>
      </c>
      <c r="G23" s="9">
        <v>5771.98</v>
      </c>
      <c r="H23" s="9">
        <f t="shared" si="2"/>
        <v>577.19799999999998</v>
      </c>
      <c r="I23" s="11">
        <f t="shared" si="3"/>
        <v>0.204747204672064</v>
      </c>
    </row>
    <row r="24" spans="1:10" x14ac:dyDescent="0.25">
      <c r="A24" s="16"/>
      <c r="B24" s="8">
        <v>15</v>
      </c>
      <c r="C24" s="9">
        <v>4333.6499999999996</v>
      </c>
      <c r="D24" s="2">
        <f t="shared" si="0"/>
        <v>288.90999999999997</v>
      </c>
      <c r="E24" s="9">
        <v>1990.5</v>
      </c>
      <c r="F24" s="2">
        <f t="shared" si="1"/>
        <v>132.69999999999999</v>
      </c>
      <c r="G24" s="9">
        <v>7760.55</v>
      </c>
      <c r="H24" s="9">
        <f t="shared" si="2"/>
        <v>517.37</v>
      </c>
      <c r="I24" s="11">
        <f t="shared" si="3"/>
        <v>0.22712933753943226</v>
      </c>
    </row>
    <row r="25" spans="1:10" x14ac:dyDescent="0.25">
      <c r="A25" s="16"/>
      <c r="B25" s="8">
        <v>20</v>
      </c>
      <c r="C25" s="9">
        <v>4878.6000000000004</v>
      </c>
      <c r="D25" s="2">
        <f t="shared" si="0"/>
        <v>243.93</v>
      </c>
      <c r="E25" s="9">
        <v>1990.5</v>
      </c>
      <c r="F25" s="2">
        <f t="shared" si="1"/>
        <v>99.525000000000006</v>
      </c>
      <c r="G25" s="9">
        <v>8357.4</v>
      </c>
      <c r="H25" s="9">
        <f t="shared" si="2"/>
        <v>417.87</v>
      </c>
      <c r="I25" s="11">
        <f t="shared" si="3"/>
        <v>0.21666593876927095</v>
      </c>
    </row>
    <row r="26" spans="1:10" x14ac:dyDescent="0.25">
      <c r="A26" s="16"/>
      <c r="B26" s="8">
        <v>25</v>
      </c>
      <c r="C26" s="9">
        <v>5709</v>
      </c>
      <c r="D26" s="2">
        <f t="shared" si="0"/>
        <v>228.36</v>
      </c>
      <c r="E26" s="9">
        <v>2620.83</v>
      </c>
      <c r="F26" s="2">
        <f t="shared" si="1"/>
        <v>104.83319999999999</v>
      </c>
      <c r="G26" s="9">
        <v>10194.549999999999</v>
      </c>
      <c r="H26" s="9">
        <f t="shared" si="2"/>
        <v>407.78199999999998</v>
      </c>
      <c r="I26" s="11">
        <f t="shared" si="3"/>
        <v>0.22386051095880702</v>
      </c>
    </row>
    <row r="27" spans="1:10" x14ac:dyDescent="0.25">
      <c r="A27" s="16"/>
      <c r="B27" s="8">
        <v>30</v>
      </c>
      <c r="C27" s="9">
        <v>7136.25</v>
      </c>
      <c r="D27" s="2">
        <f t="shared" si="0"/>
        <v>237.875</v>
      </c>
      <c r="E27" s="9">
        <v>2620.83</v>
      </c>
      <c r="F27" s="2">
        <f t="shared" si="1"/>
        <v>87.361000000000004</v>
      </c>
      <c r="G27" s="9">
        <v>11751.55</v>
      </c>
      <c r="H27" s="9">
        <f t="shared" si="2"/>
        <v>391.71833333333331</v>
      </c>
      <c r="I27" s="11">
        <f t="shared" si="3"/>
        <v>0.20441259065212128</v>
      </c>
    </row>
    <row r="28" spans="1:10" x14ac:dyDescent="0.25">
      <c r="A28" s="16"/>
      <c r="B28" s="8">
        <v>40</v>
      </c>
      <c r="C28" s="9">
        <v>8433.75</v>
      </c>
      <c r="D28" s="2">
        <f t="shared" si="0"/>
        <v>210.84375</v>
      </c>
      <c r="E28" s="9">
        <v>2620.83</v>
      </c>
      <c r="F28" s="2">
        <f t="shared" si="1"/>
        <v>65.520749999999992</v>
      </c>
      <c r="G28" s="9">
        <v>13204.75</v>
      </c>
      <c r="H28" s="9">
        <f t="shared" si="2"/>
        <v>330.11874999999998</v>
      </c>
      <c r="I28" s="11">
        <f t="shared" si="3"/>
        <v>0.1945049020406022</v>
      </c>
    </row>
    <row r="29" spans="1:10" x14ac:dyDescent="0.25">
      <c r="A29" s="16"/>
      <c r="B29" s="8">
        <v>50</v>
      </c>
      <c r="C29" s="9">
        <v>9679.35</v>
      </c>
      <c r="D29" s="2">
        <f t="shared" si="0"/>
        <v>193.58700000000002</v>
      </c>
      <c r="E29" s="9">
        <v>3350.68</v>
      </c>
      <c r="F29" s="2">
        <f t="shared" si="1"/>
        <v>67.013599999999997</v>
      </c>
      <c r="G29" s="9">
        <v>15667.65</v>
      </c>
      <c r="H29" s="9">
        <f t="shared" si="2"/>
        <v>313.35300000000001</v>
      </c>
      <c r="I29" s="11">
        <f t="shared" si="3"/>
        <v>0.20242624153589814</v>
      </c>
    </row>
    <row r="30" spans="1:10" x14ac:dyDescent="0.25">
      <c r="A30" s="16"/>
      <c r="B30" s="8">
        <v>60</v>
      </c>
      <c r="C30" s="9">
        <v>14365.8</v>
      </c>
      <c r="D30" s="2">
        <f t="shared" si="0"/>
        <v>239.42999999999998</v>
      </c>
      <c r="E30" s="9">
        <v>3947.83</v>
      </c>
      <c r="F30" s="2">
        <f t="shared" si="1"/>
        <v>65.797166666666669</v>
      </c>
      <c r="G30" s="9">
        <v>22381.78</v>
      </c>
      <c r="H30" s="9">
        <f t="shared" si="2"/>
        <v>373.02966666666663</v>
      </c>
      <c r="I30" s="11">
        <f t="shared" si="3"/>
        <v>0.22213782849167543</v>
      </c>
    </row>
    <row r="31" spans="1:10" x14ac:dyDescent="0.25">
      <c r="A31" s="16"/>
      <c r="B31" s="8">
        <v>75</v>
      </c>
      <c r="C31" s="9">
        <v>15570</v>
      </c>
      <c r="D31" s="2">
        <f t="shared" si="0"/>
        <v>207.6</v>
      </c>
      <c r="E31" s="9">
        <v>3947.83</v>
      </c>
      <c r="F31" s="2">
        <f t="shared" si="1"/>
        <v>52.63773333333333</v>
      </c>
      <c r="G31" s="9">
        <v>23419.78</v>
      </c>
      <c r="H31" s="9">
        <f t="shared" si="2"/>
        <v>312.26373333333333</v>
      </c>
      <c r="I31" s="11">
        <f t="shared" si="3"/>
        <v>0.19991720391047554</v>
      </c>
    </row>
    <row r="32" spans="1:10" x14ac:dyDescent="0.25">
      <c r="A32" s="16"/>
      <c r="B32" s="8">
        <v>100</v>
      </c>
      <c r="C32" s="9">
        <v>17023.2</v>
      </c>
      <c r="D32" s="2">
        <f t="shared" si="0"/>
        <v>170.232</v>
      </c>
      <c r="E32" s="9">
        <v>4412.28</v>
      </c>
      <c r="F32" s="2">
        <f t="shared" si="1"/>
        <v>44.122799999999998</v>
      </c>
      <c r="G32" s="9">
        <v>25682.76</v>
      </c>
      <c r="H32" s="9">
        <f t="shared" si="2"/>
        <v>256.82759999999996</v>
      </c>
      <c r="I32" s="11">
        <f t="shared" si="3"/>
        <v>0.19814251885192208</v>
      </c>
    </row>
    <row r="33" spans="1:9" x14ac:dyDescent="0.25">
      <c r="A33" s="16"/>
      <c r="B33" s="8">
        <v>125</v>
      </c>
      <c r="C33" s="9">
        <v>18165</v>
      </c>
      <c r="D33" s="2">
        <f t="shared" si="0"/>
        <v>145.32</v>
      </c>
      <c r="E33" s="9">
        <v>4412.28</v>
      </c>
      <c r="F33" s="2">
        <f t="shared" si="1"/>
        <v>35.29824</v>
      </c>
      <c r="G33" s="9">
        <v>27032.16</v>
      </c>
      <c r="H33" s="9">
        <f t="shared" si="2"/>
        <v>216.25728000000001</v>
      </c>
      <c r="I33" s="11">
        <f t="shared" si="3"/>
        <v>0.19731694872012931</v>
      </c>
    </row>
    <row r="34" spans="1:9" x14ac:dyDescent="0.25">
      <c r="A34" s="16"/>
      <c r="B34" s="8">
        <v>150</v>
      </c>
      <c r="C34" s="9">
        <v>20863.8</v>
      </c>
      <c r="D34" s="2">
        <f t="shared" si="0"/>
        <v>139.09199999999998</v>
      </c>
      <c r="E34" s="9">
        <v>4412.28</v>
      </c>
      <c r="F34" s="2">
        <f t="shared" si="1"/>
        <v>29.415199999999999</v>
      </c>
      <c r="G34" s="9">
        <v>29938.560000000001</v>
      </c>
      <c r="H34" s="9">
        <f t="shared" si="2"/>
        <v>199.59040000000002</v>
      </c>
      <c r="I34" s="11">
        <f t="shared" si="3"/>
        <v>0.18446214761149685</v>
      </c>
    </row>
    <row r="35" spans="1:9" x14ac:dyDescent="0.25">
      <c r="A35" s="16"/>
      <c r="B35" s="8">
        <v>200</v>
      </c>
      <c r="C35" s="9">
        <v>27195.599999999999</v>
      </c>
      <c r="D35" s="2">
        <f t="shared" si="0"/>
        <v>135.97799999999998</v>
      </c>
      <c r="E35" s="9">
        <v>5308</v>
      </c>
      <c r="F35" s="2">
        <f t="shared" si="1"/>
        <v>26.54</v>
      </c>
      <c r="G35" s="9">
        <v>38376.78</v>
      </c>
      <c r="H35" s="9">
        <f t="shared" si="2"/>
        <v>191.88389999999998</v>
      </c>
      <c r="I35" s="11">
        <f t="shared" si="3"/>
        <v>0.18069321552074233</v>
      </c>
    </row>
    <row r="36" spans="1:9" x14ac:dyDescent="0.25">
      <c r="A36" s="13" t="s">
        <v>10</v>
      </c>
      <c r="B36" s="13"/>
      <c r="C36" s="13"/>
      <c r="D36" s="2">
        <f>AVERAGE(D4:D35)</f>
        <v>288.01682500000004</v>
      </c>
      <c r="E36" s="13"/>
      <c r="F36" s="2">
        <f>AVERAGE(F4:F35)</f>
        <v>90.600226458333353</v>
      </c>
      <c r="G36" s="13"/>
      <c r="H36" s="2">
        <f>ROUND(AVERAGE(H4:H35),2)</f>
        <v>453.95</v>
      </c>
      <c r="I36" s="15">
        <f>H36/SUM(D36,F36)</f>
        <v>1.1989687158872109</v>
      </c>
    </row>
    <row r="37" spans="1:9" x14ac:dyDescent="0.25">
      <c r="D37" s="2">
        <f>ROUND(D36*I36,2)</f>
        <v>345.32</v>
      </c>
      <c r="F37" s="2">
        <f>ROUND(F36*I36,2)</f>
        <v>108.63</v>
      </c>
      <c r="I37" s="14"/>
    </row>
    <row r="40" spans="1:9" x14ac:dyDescent="0.25">
      <c r="G40" s="12"/>
    </row>
  </sheetData>
  <mergeCells count="5">
    <mergeCell ref="A4:A19"/>
    <mergeCell ref="A20:A35"/>
    <mergeCell ref="C2:D2"/>
    <mergeCell ref="E2:F2"/>
    <mergeCell ref="G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F.</dc:creator>
  <cp:lastModifiedBy>Akhilesh Endurthy</cp:lastModifiedBy>
  <dcterms:created xsi:type="dcterms:W3CDTF">2016-12-28T23:48:25Z</dcterms:created>
  <dcterms:modified xsi:type="dcterms:W3CDTF">2018-07-30T14:10:56Z</dcterms:modified>
</cp:coreProperties>
</file>